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haigh/Desktop/Examples/"/>
    </mc:Choice>
  </mc:AlternateContent>
  <xr:revisionPtr revIDLastSave="0" documentId="13_ncr:1_{953666C2-DCCE-FB4C-9D13-C38FAD8D37AD}" xr6:coauthVersionLast="43" xr6:coauthVersionMax="43" xr10:uidLastSave="{00000000-0000-0000-0000-000000000000}"/>
  <bookViews>
    <workbookView xWindow="2780" yWindow="1560" windowWidth="28040" windowHeight="17440" xr2:uid="{99DADA12-1634-2748-91EA-CE3163A8F7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E6" i="1"/>
  <c r="E8" i="1" s="1"/>
  <c r="C6" i="1"/>
  <c r="F8" i="1" l="1"/>
  <c r="B23" i="1" s="1"/>
  <c r="C7" i="1"/>
  <c r="C5" i="1"/>
  <c r="B8" i="1"/>
  <c r="C8" i="1" l="1"/>
  <c r="B13" i="1" s="1"/>
  <c r="B14" i="1" s="1"/>
  <c r="B20" i="1" l="1"/>
  <c r="G5" i="1" s="1"/>
  <c r="H5" i="1" s="1"/>
  <c r="G6" i="1" l="1"/>
  <c r="H6" i="1" s="1"/>
  <c r="G7" i="1"/>
  <c r="H7" i="1" s="1"/>
  <c r="H8" i="1" s="1"/>
  <c r="I6" i="1" s="1"/>
  <c r="I5" i="1"/>
  <c r="B22" i="1"/>
  <c r="I7" i="1"/>
  <c r="G8" i="1"/>
  <c r="I8" i="1" l="1"/>
</calcChain>
</file>

<file path=xl/sharedStrings.xml><?xml version="1.0" encoding="utf-8"?>
<sst xmlns="http://schemas.openxmlformats.org/spreadsheetml/2006/main" count="25" uniqueCount="25">
  <si>
    <t>Shareholder</t>
  </si>
  <si>
    <t>Founder</t>
  </si>
  <si>
    <t>Shares</t>
  </si>
  <si>
    <t>Series A Investor</t>
  </si>
  <si>
    <t>Premoney Valuation</t>
  </si>
  <si>
    <t>Total</t>
  </si>
  <si>
    <t>Fully Diluted Premoney Shares Outstanding</t>
  </si>
  <si>
    <t>Premoney Shares Outstanding</t>
  </si>
  <si>
    <t>Series A Share Price</t>
  </si>
  <si>
    <t>Series A Investment ($)</t>
  </si>
  <si>
    <t>Series A Shares</t>
  </si>
  <si>
    <t>Fully Diluted Postmoney Shares Outstanding</t>
  </si>
  <si>
    <t>Fully Diluted Postmoney Shares Outstanding (%)</t>
  </si>
  <si>
    <t>Postmoney Valuation</t>
  </si>
  <si>
    <t>Convertible Debenture</t>
  </si>
  <si>
    <t>Convertible Debenture (Principal, $)</t>
  </si>
  <si>
    <t>Convertible Debenture (Interest, $)</t>
  </si>
  <si>
    <t>Convertible Debenture Investor</t>
  </si>
  <si>
    <t>Period Outstanding (years)</t>
  </si>
  <si>
    <t>Series A Investment with Convertible Debenture Example</t>
  </si>
  <si>
    <t>Conversion Discount (%)</t>
  </si>
  <si>
    <t>Interest Rate (%)</t>
  </si>
  <si>
    <t>Series A</t>
  </si>
  <si>
    <t>Conversion Price</t>
  </si>
  <si>
    <t>Postmoney Valuation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</si>
</sst>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44" fontId="0" fillId="0" borderId="0" xfId="2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wrapText="1"/>
    </xf>
    <xf numFmtId="165" fontId="0" fillId="2" borderId="0" xfId="1" applyNumberFormat="1" applyFont="1" applyFill="1"/>
    <xf numFmtId="164" fontId="0" fillId="2" borderId="0" xfId="2" applyNumberFormat="1" applyFont="1" applyFill="1"/>
    <xf numFmtId="166" fontId="0" fillId="0" borderId="0" xfId="3" applyNumberFormat="1" applyFont="1"/>
    <xf numFmtId="165" fontId="0" fillId="0" borderId="0" xfId="0" applyNumberFormat="1" applyFill="1"/>
    <xf numFmtId="0" fontId="2" fillId="3" borderId="1" xfId="0" applyFont="1" applyFill="1" applyBorder="1" applyAlignment="1">
      <alignment wrapText="1"/>
    </xf>
    <xf numFmtId="0" fontId="0" fillId="0" borderId="1" xfId="0" applyBorder="1"/>
    <xf numFmtId="165" fontId="0" fillId="0" borderId="1" xfId="1" applyNumberFormat="1" applyFont="1" applyBorder="1"/>
    <xf numFmtId="164" fontId="0" fillId="2" borderId="1" xfId="2" applyNumberFormat="1" applyFont="1" applyFill="1" applyBorder="1"/>
    <xf numFmtId="166" fontId="0" fillId="0" borderId="1" xfId="3" applyNumberFormat="1" applyFont="1" applyBorder="1"/>
    <xf numFmtId="0" fontId="3" fillId="0" borderId="0" xfId="0" applyFont="1"/>
    <xf numFmtId="165" fontId="3" fillId="0" borderId="0" xfId="0" applyNumberFormat="1" applyFont="1"/>
    <xf numFmtId="164" fontId="3" fillId="0" borderId="0" xfId="2" applyNumberFormat="1" applyFont="1"/>
    <xf numFmtId="165" fontId="3" fillId="0" borderId="0" xfId="1" applyNumberFormat="1" applyFont="1"/>
    <xf numFmtId="166" fontId="3" fillId="0" borderId="0" xfId="3" applyNumberFormat="1" applyFont="1"/>
    <xf numFmtId="164" fontId="0" fillId="0" borderId="0" xfId="0" applyNumberFormat="1"/>
    <xf numFmtId="165" fontId="0" fillId="2" borderId="1" xfId="1" applyNumberFormat="1" applyFont="1" applyFill="1" applyBorder="1"/>
    <xf numFmtId="9" fontId="0" fillId="2" borderId="0" xfId="0" applyNumberFormat="1" applyFill="1"/>
    <xf numFmtId="0" fontId="3" fillId="0" borderId="1" xfId="0" applyFont="1" applyBorder="1"/>
    <xf numFmtId="167" fontId="0" fillId="2" borderId="0" xfId="1" applyNumberFormat="1" applyFont="1" applyFill="1"/>
    <xf numFmtId="164" fontId="0" fillId="0" borderId="1" xfId="2" applyNumberFormat="1" applyFont="1" applyBorder="1"/>
    <xf numFmtId="165" fontId="0" fillId="0" borderId="0" xfId="1" applyNumberFormat="1" applyFont="1" applyBorder="1"/>
    <xf numFmtId="44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3770E-4FBF-BF4B-9094-464A490AB8CB}">
  <dimension ref="A1:I23"/>
  <sheetViews>
    <sheetView tabSelected="1" zoomScaleNormal="100" workbookViewId="0">
      <selection activeCell="B11" sqref="A11:B11"/>
    </sheetView>
  </sheetViews>
  <sheetFormatPr baseColWidth="10" defaultRowHeight="16"/>
  <cols>
    <col min="1" max="1" width="27.33203125" customWidth="1"/>
    <col min="2" max="9" width="16.6640625" customWidth="1"/>
    <col min="10" max="10" width="16" customWidth="1"/>
  </cols>
  <sheetData>
    <row r="1" spans="1:9">
      <c r="A1" s="15" t="s">
        <v>19</v>
      </c>
    </row>
    <row r="4" spans="1:9" s="5" customFormat="1" ht="51">
      <c r="A4" s="10" t="s">
        <v>0</v>
      </c>
      <c r="B4" s="10" t="s">
        <v>2</v>
      </c>
      <c r="C4" s="10" t="s">
        <v>6</v>
      </c>
      <c r="D4" s="10" t="s">
        <v>15</v>
      </c>
      <c r="E4" s="10" t="s">
        <v>16</v>
      </c>
      <c r="F4" s="10" t="s">
        <v>9</v>
      </c>
      <c r="G4" s="10" t="s">
        <v>10</v>
      </c>
      <c r="H4" s="10" t="s">
        <v>11</v>
      </c>
      <c r="I4" s="10" t="s">
        <v>12</v>
      </c>
    </row>
    <row r="5" spans="1:9">
      <c r="A5" t="s">
        <v>1</v>
      </c>
      <c r="B5" s="6">
        <v>1000000</v>
      </c>
      <c r="C5" s="4">
        <f>B5</f>
        <v>1000000</v>
      </c>
      <c r="D5" s="7">
        <v>0</v>
      </c>
      <c r="E5" s="2"/>
      <c r="F5" s="7">
        <v>0</v>
      </c>
      <c r="G5" s="26">
        <f>F5/B$14+(D5+E5)/B$20</f>
        <v>0</v>
      </c>
      <c r="H5" s="3">
        <f>C5+G5</f>
        <v>1000000</v>
      </c>
      <c r="I5" s="8">
        <f>H5/H$8</f>
        <v>0.30357142857142855</v>
      </c>
    </row>
    <row r="6" spans="1:9">
      <c r="A6" t="s">
        <v>17</v>
      </c>
      <c r="B6" s="6">
        <v>0</v>
      </c>
      <c r="C6" s="4">
        <f>B6</f>
        <v>0</v>
      </c>
      <c r="D6" s="7">
        <v>5000000</v>
      </c>
      <c r="E6" s="2">
        <f>D6*B17*B18</f>
        <v>500000</v>
      </c>
      <c r="F6" s="7">
        <v>0</v>
      </c>
      <c r="G6" s="26">
        <f>F6/B$14+(D6+E6)/B$20</f>
        <v>1294117.6470588236</v>
      </c>
      <c r="H6" s="3">
        <f>C6+G6</f>
        <v>1294117.6470588236</v>
      </c>
      <c r="I6" s="8">
        <f>H6/H$8</f>
        <v>0.39285714285714285</v>
      </c>
    </row>
    <row r="7" spans="1:9">
      <c r="A7" s="11" t="s">
        <v>3</v>
      </c>
      <c r="B7" s="21">
        <v>0</v>
      </c>
      <c r="C7" s="12">
        <f>B7</f>
        <v>0</v>
      </c>
      <c r="D7" s="13">
        <v>0</v>
      </c>
      <c r="E7" s="25"/>
      <c r="F7" s="13">
        <v>5000000</v>
      </c>
      <c r="G7" s="12">
        <f>F7/B$14+(D7+E7)/B$20</f>
        <v>1000000</v>
      </c>
      <c r="H7" s="12">
        <f>C7+G7</f>
        <v>1000000</v>
      </c>
      <c r="I7" s="14">
        <f>H7/H$8</f>
        <v>0.30357142857142855</v>
      </c>
    </row>
    <row r="8" spans="1:9">
      <c r="A8" s="15" t="s">
        <v>5</v>
      </c>
      <c r="B8" s="16">
        <f>SUM(B5:B7)</f>
        <v>1000000</v>
      </c>
      <c r="C8" s="16">
        <f>SUM(C5:C7)</f>
        <v>1000000</v>
      </c>
      <c r="D8" s="17">
        <f t="shared" ref="D8:E8" si="0">SUM(D5:D7)</f>
        <v>5000000</v>
      </c>
      <c r="E8" s="17">
        <f t="shared" si="0"/>
        <v>500000</v>
      </c>
      <c r="F8" s="17">
        <f>SUM(F5:F7)</f>
        <v>5000000</v>
      </c>
      <c r="G8" s="18">
        <f>SUM(G5:G7)</f>
        <v>2294117.6470588236</v>
      </c>
      <c r="H8" s="18">
        <f t="shared" ref="H8:I8" si="1">SUM(H5:H7)</f>
        <v>3294117.6470588236</v>
      </c>
      <c r="I8" s="19">
        <f t="shared" si="1"/>
        <v>1</v>
      </c>
    </row>
    <row r="11" spans="1:9">
      <c r="A11" s="23" t="s">
        <v>22</v>
      </c>
      <c r="B11" s="11"/>
    </row>
    <row r="12" spans="1:9">
      <c r="A12" t="s">
        <v>4</v>
      </c>
      <c r="B12" s="7">
        <v>5000000</v>
      </c>
    </row>
    <row r="13" spans="1:9">
      <c r="A13" t="s">
        <v>7</v>
      </c>
      <c r="B13" s="9">
        <f>C8</f>
        <v>1000000</v>
      </c>
    </row>
    <row r="14" spans="1:9">
      <c r="A14" t="s">
        <v>8</v>
      </c>
      <c r="B14" s="1">
        <f>B12/B13</f>
        <v>5</v>
      </c>
    </row>
    <row r="15" spans="1:9">
      <c r="E15" s="20"/>
    </row>
    <row r="16" spans="1:9">
      <c r="A16" s="23" t="s">
        <v>14</v>
      </c>
      <c r="B16" s="11"/>
    </row>
    <row r="17" spans="1:2">
      <c r="A17" t="s">
        <v>21</v>
      </c>
      <c r="B17" s="22">
        <v>0.1</v>
      </c>
    </row>
    <row r="18" spans="1:2">
      <c r="A18" t="s">
        <v>18</v>
      </c>
      <c r="B18" s="24">
        <v>1</v>
      </c>
    </row>
    <row r="19" spans="1:2">
      <c r="A19" t="s">
        <v>20</v>
      </c>
      <c r="B19" s="22">
        <v>0.15</v>
      </c>
    </row>
    <row r="20" spans="1:2">
      <c r="A20" t="s">
        <v>23</v>
      </c>
      <c r="B20" s="27">
        <f>B14*(1-B19)</f>
        <v>4.25</v>
      </c>
    </row>
    <row r="22" spans="1:2">
      <c r="A22" t="s">
        <v>13</v>
      </c>
      <c r="B22" s="2">
        <f>B14*H8</f>
        <v>16470588.235294119</v>
      </c>
    </row>
    <row r="23" spans="1:2">
      <c r="A23" t="s">
        <v>24</v>
      </c>
      <c r="B23" s="20">
        <f>B12+(D8+(D8*B17*B18))/(1-B19)+F8</f>
        <v>16470588.235294119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PrefStack.com</dc:creator>
  <cp:keywords/>
  <dc:description/>
  <cp:lastModifiedBy>Andrew Haigh</cp:lastModifiedBy>
  <dcterms:created xsi:type="dcterms:W3CDTF">2019-03-27T23:39:58Z</dcterms:created>
  <dcterms:modified xsi:type="dcterms:W3CDTF">2019-03-28T00:51:26Z</dcterms:modified>
  <cp:category/>
</cp:coreProperties>
</file>